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\Desktop\моя папка\САЙТ бюджет\по бюдж._ежемесячно\март 2026\"/>
    </mc:Choice>
  </mc:AlternateContent>
  <bookViews>
    <workbookView xWindow="360" yWindow="270" windowWidth="14940" windowHeight="9150"/>
  </bookViews>
  <sheets>
    <sheet name="Доходы" sheetId="1" r:id="rId1"/>
    <sheet name="_params" sheetId="4" state="hidden" r:id="rId2"/>
  </sheets>
  <definedNames>
    <definedName name="APPT" localSheetId="0">Доходы!$A$14</definedName>
    <definedName name="FILE_NAME" localSheetId="0">Доходы!#REF!</definedName>
    <definedName name="FIO" localSheetId="0">Доходы!$C$14</definedName>
    <definedName name="FORM_CODE" localSheetId="0">Доходы!#REF!</definedName>
    <definedName name="LAST_CELL" localSheetId="0">Доходы!#REF!</definedName>
    <definedName name="PARAMS" localSheetId="0">Доходы!#REF!</definedName>
    <definedName name="PERIOD" localSheetId="0">Доходы!#REF!</definedName>
    <definedName name="RANGE_NAMES" localSheetId="0">Доходы!#REF!</definedName>
    <definedName name="RBEGIN_1" localSheetId="0">Доходы!$A$10</definedName>
    <definedName name="REG_DATE" localSheetId="0">Доходы!#REF!</definedName>
    <definedName name="REND_1" localSheetId="0">Доходы!#REF!</definedName>
    <definedName name="SIGN" localSheetId="0">Доходы!$A$14:$C$15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2" i="1" l="1"/>
  <c r="E13" i="1"/>
  <c r="E14" i="1"/>
  <c r="E15" i="1"/>
  <c r="E17" i="1"/>
  <c r="E18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3" i="1"/>
  <c r="E44" i="1"/>
  <c r="E46" i="1"/>
  <c r="E47" i="1"/>
  <c r="E48" i="1"/>
  <c r="E50" i="1"/>
  <c r="E52" i="1"/>
  <c r="E53" i="1"/>
  <c r="E58" i="1"/>
  <c r="E59" i="1"/>
  <c r="E60" i="1"/>
  <c r="E61" i="1"/>
  <c r="E62" i="1"/>
  <c r="E64" i="1"/>
  <c r="E66" i="1"/>
  <c r="E68" i="1"/>
  <c r="E69" i="1"/>
  <c r="E70" i="1"/>
  <c r="E71" i="1"/>
  <c r="E73" i="1"/>
  <c r="E74" i="1"/>
  <c r="E75" i="1"/>
  <c r="E76" i="1"/>
  <c r="E77" i="1"/>
  <c r="E78" i="1"/>
  <c r="E80" i="1"/>
  <c r="E81" i="1"/>
  <c r="E10" i="1"/>
  <c r="D12" i="1" l="1"/>
  <c r="C12" i="1"/>
  <c r="D58" i="1"/>
  <c r="D59" i="1"/>
  <c r="C59" i="1"/>
  <c r="C58" i="1"/>
  <c r="C10" i="1" l="1"/>
  <c r="D10" i="1"/>
</calcChain>
</file>

<file path=xl/sharedStrings.xml><?xml version="1.0" encoding="utf-8"?>
<sst xmlns="http://schemas.openxmlformats.org/spreadsheetml/2006/main" count="189" uniqueCount="170">
  <si>
    <t/>
  </si>
  <si>
    <t>001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</si>
  <si>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</si>
  <si>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</si>
  <si>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</si>
  <si>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</si>
  <si>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</si>
  <si>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</si>
  <si>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</si>
  <si>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</si>
  <si>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</si>
  <si>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</si>
  <si>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</si>
  <si>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</si>
  <si>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</si>
  <si>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</si>
  <si>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</si>
  <si>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-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</si>
  <si>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</si>
  <si>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</si>
  <si>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</si>
  <si>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</si>
  <si>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</si>
  <si>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</si>
  <si>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</si>
  <si>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</si>
  <si>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</si>
  <si>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</si>
  <si>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</si>
  <si>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</si>
  <si>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</si>
  <si>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НАЛОГИ НА ИМУЩЕСТВО</t>
  </si>
  <si>
    <t>Земельный налог с организаций</t>
  </si>
  <si>
    <t>Земельный налог с физических лиц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</si>
  <si>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</si>
  <si>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</si>
  <si>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</si>
  <si>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</si>
  <si>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</si>
  <si>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</si>
  <si>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ОКАЗАНИЯ ПЛАТНЫХ УСЛУГ И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</si>
  <si>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</si>
  <si>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Прочие доходы от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</si>
  <si>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</si>
  <si>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</si>
  <si>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</si>
  <si>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</si>
  <si>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</si>
  <si>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</si>
  <si>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</si>
  <si>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</si>
  <si>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модельных муниципальных библиотек</t>
  </si>
  <si>
    <t>Субсидии бюджетам на поддержку отрасли культуры</t>
  </si>
  <si>
    <t>Субсидии бюджетам на реализацию программ формирования современной городской среды</t>
  </si>
  <si>
    <t>Прочие субсидии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</si>
  <si>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</si>
  <si>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</si>
  <si>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</si>
  <si>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</si>
  <si>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</si>
  <si>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</si>
  <si>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</si>
  <si>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Единая субвенция местным бюджетам</t>
  </si>
  <si>
    <t>Иные межбюджетные трансферты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</si>
  <si>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</si>
  <si>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Прочие межбюджетные трансферты, передаваемые бюджетам</t>
  </si>
  <si>
    <t>ВОЗВРАТ ОСТАТКОВ СУБСИДИЙ, СУБВЕНЦИЙ И ИНЫХ МЕЖБЮДЖЕТНЫХ ТРАНСФЕРТОВ, ИМЕЮЩИХ ЦЕЛЕВОЕ НАЗНАЧЕНИЕ, ПРОШЛЫХ ЛЕТ</t>
  </si>
  <si>
    <t>Доходы/EXPORT_SRC_KIND</t>
  </si>
  <si>
    <t>Доходы/FORM_CODE</t>
  </si>
  <si>
    <t>117</t>
  </si>
  <si>
    <t>Доходы/REG_DATE</t>
  </si>
  <si>
    <t>01.03.2026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</si>
  <si>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</si>
  <si>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</si>
  <si>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</si>
  <si>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</si>
  <si>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</si>
  <si>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</si>
  <si>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</si>
  <si>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c:\УФК\117M01.txt</t>
  </si>
  <si>
    <t>Доходы/EXPORT_SRC_CODE</t>
  </si>
  <si>
    <t>Доходы/PERIOD</t>
  </si>
  <si>
    <t>% исполнения</t>
  </si>
  <si>
    <t xml:space="preserve"> 10000000000000000</t>
  </si>
  <si>
    <t>10100000000000000</t>
  </si>
  <si>
    <t>10102000010000110</t>
  </si>
  <si>
    <t xml:space="preserve"> 10302230010000110</t>
  </si>
  <si>
    <t>10302260010000110</t>
  </si>
  <si>
    <t xml:space="preserve"> 20249999000000150</t>
  </si>
  <si>
    <t xml:space="preserve"> 20245179000000150</t>
  </si>
  <si>
    <t xml:space="preserve"> 20239998000000150</t>
  </si>
  <si>
    <t xml:space="preserve"> 20235303000000150</t>
  </si>
  <si>
    <t xml:space="preserve"> 20235120000000150</t>
  </si>
  <si>
    <t xml:space="preserve"> 20235118000000150</t>
  </si>
  <si>
    <t xml:space="preserve"> 20230000000000150</t>
  </si>
  <si>
    <t xml:space="preserve"> 20229999000000150</t>
  </si>
  <si>
    <t xml:space="preserve"> 20225555000000150</t>
  </si>
  <si>
    <t xml:space="preserve"> 20220000000000150</t>
  </si>
  <si>
    <t xml:space="preserve"> 20215001000000150</t>
  </si>
  <si>
    <t xml:space="preserve"> 11105010000000120</t>
  </si>
  <si>
    <t xml:space="preserve"> 11100000000000000</t>
  </si>
  <si>
    <t xml:space="preserve"> 10800000000000000</t>
  </si>
  <si>
    <t>10606030000000110</t>
  </si>
  <si>
    <t>ДОХОДЫ ОТ ПРОДАЖИ МАТЕРИАЛЬНЫХ И НЕМАТЕРИАЛЬНЫХ АКТИВОВ</t>
  </si>
  <si>
    <t>10102010010000110</t>
  </si>
  <si>
    <t xml:space="preserve"> 10102030010000110</t>
  </si>
  <si>
    <t>10102040010000110</t>
  </si>
  <si>
    <t>182 10102080010000110</t>
  </si>
  <si>
    <t>10102130010000110</t>
  </si>
  <si>
    <t>10102150010000110</t>
  </si>
  <si>
    <t xml:space="preserve"> 10300000000000000</t>
  </si>
  <si>
    <t xml:space="preserve"> 10302000010000110</t>
  </si>
  <si>
    <t xml:space="preserve"> 10302240010000110</t>
  </si>
  <si>
    <t>10302250010000110</t>
  </si>
  <si>
    <t xml:space="preserve"> 10500000000000000</t>
  </si>
  <si>
    <t xml:space="preserve"> 10501000000000110</t>
  </si>
  <si>
    <t>10503000010000110</t>
  </si>
  <si>
    <t>Налог, взимаемый в связи с применением патентной системы налогообложения</t>
  </si>
  <si>
    <t xml:space="preserve"> 10504000020000110</t>
  </si>
  <si>
    <t xml:space="preserve"> 10600000000000000</t>
  </si>
  <si>
    <t>Налог на имущество физических лиц</t>
  </si>
  <si>
    <t>10601000000000110</t>
  </si>
  <si>
    <t xml:space="preserve"> 10606040000000110</t>
  </si>
  <si>
    <t xml:space="preserve"> 11105020000000120</t>
  </si>
  <si>
    <t xml:space="preserve"> 11105030000000120</t>
  </si>
  <si>
    <t xml:space="preserve"> 11105070000000120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</si>
  <si>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</si>
  <si>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 11105400000000120</t>
  </si>
  <si>
    <t>Платежи от государственных и муниципальных унитарных предприятий</t>
  </si>
  <si>
    <t xml:space="preserve"> 11107000000000120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</si>
  <si>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</si>
  <si>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11109000000000120</t>
  </si>
  <si>
    <t xml:space="preserve"> 11300000000000000</t>
  </si>
  <si>
    <t>Доходы от оказания платных услуг (работ)</t>
  </si>
  <si>
    <t xml:space="preserve"> 11301000000000130</t>
  </si>
  <si>
    <t xml:space="preserve"> 11302060000000130</t>
  </si>
  <si>
    <t xml:space="preserve"> 11302990000000130</t>
  </si>
  <si>
    <t xml:space="preserve">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</si>
  <si>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</si>
  <si>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11402000000000000</t>
  </si>
  <si>
    <t>Доходы от продажи земельных участков, находящихся в государственной и муниципальной собственности</t>
  </si>
  <si>
    <t xml:space="preserve"> 11406000000000430</t>
  </si>
  <si>
    <t>Доходы от приватизации имущества, находящегося в государственной и муниципальной собственности</t>
  </si>
  <si>
    <t xml:space="preserve"> 11413000000000000</t>
  </si>
  <si>
    <t xml:space="preserve"> 11600000000000000</t>
  </si>
  <si>
    <t>Административные штрафы, установленные Кодексом Российской Федерации об административных правонарушениях</t>
  </si>
  <si>
    <t xml:space="preserve"> 11601000010000140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</si>
  <si>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</si>
  <si>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11602000020000140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</si>
  <si>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</si>
  <si>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11607000000000140</t>
  </si>
  <si>
    <t xml:space="preserve"> 11700000000000000</t>
  </si>
  <si>
    <t>Инициативные платежи</t>
  </si>
  <si>
    <t xml:space="preserve"> 11715000000000150</t>
  </si>
  <si>
    <t xml:space="preserve"> 20000000000000000</t>
  </si>
  <si>
    <t xml:space="preserve"> 20200000000000000</t>
  </si>
  <si>
    <t xml:space="preserve"> 20210000000000150</t>
  </si>
  <si>
    <t>Субсидии бюджетам на софинансирование капитальных вложений в объекты муниципальной собственности</t>
  </si>
  <si>
    <t xml:space="preserve"> 20220077000000150</t>
  </si>
  <si>
    <t xml:space="preserve"> 20225304000000150</t>
  </si>
  <si>
    <t xml:space="preserve"> 20225454000000150</t>
  </si>
  <si>
    <t xml:space="preserve"> 20225519000000150</t>
  </si>
  <si>
    <t xml:space="preserve"> 20230024000000150</t>
  </si>
  <si>
    <t xml:space="preserve"> 20230029000000150</t>
  </si>
  <si>
    <t xml:space="preserve"> 20235082000000150</t>
  </si>
  <si>
    <t xml:space="preserve"> 20240000000000150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</si>
  <si>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</si>
  <si>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</si>
  <si>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21900000140000150</t>
  </si>
  <si>
    <t xml:space="preserve">     Доходы бюджета Вадского муниципального округа Нижегородской области по состоянию на 1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</si>
</sst>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" fontId="0" fillId="0" borderId="0" xfId="0" applyNumberFormat="1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4" fillId="0" borderId="15" xfId="0" applyNumberFormat="1" applyFont="1" applyBorder="1" applyAlignment="1" applyProtection="1">
      <alignment horizontal="left" wrapText="1"/>
    </xf>
    <xf numFmtId="49" fontId="4" fillId="0" borderId="16" xfId="0" applyNumberFormat="1" applyFont="1" applyBorder="1" applyAlignment="1" applyProtection="1">
      <alignment horizontal="center"/>
    </xf>
    <xf numFmtId="4" fontId="4" fillId="0" borderId="17" xfId="0" applyNumberFormat="1" applyFont="1" applyBorder="1" applyAlignment="1" applyProtection="1">
      <alignment horizontal="right"/>
    </xf>
    <xf numFmtId="49" fontId="4" fillId="0" borderId="18" xfId="0" applyNumberFormat="1" applyFont="1" applyBorder="1" applyAlignment="1" applyProtection="1">
      <alignment horizontal="left" vertical="top" wrapText="1"/>
    </xf>
    <xf numFmtId="49" fontId="4" fillId="0" borderId="19" xfId="0" applyNumberFormat="1" applyFont="1" applyBorder="1" applyAlignment="1" applyProtection="1">
      <alignment horizontal="center" vertical="top"/>
    </xf>
    <xf numFmtId="4" fontId="4" fillId="0" borderId="20" xfId="0" applyNumberFormat="1" applyFont="1" applyBorder="1" applyAlignment="1" applyProtection="1">
      <alignment horizontal="right" vertical="top"/>
    </xf>
    <xf numFmtId="49" fontId="4" fillId="0" borderId="21" xfId="0" applyNumberFormat="1" applyFont="1" applyBorder="1" applyAlignment="1" applyProtection="1">
      <alignment horizontal="left" vertical="top" wrapText="1"/>
    </xf>
    <xf numFmtId="49" fontId="4" fillId="0" borderId="22" xfId="0" applyNumberFormat="1" applyFont="1" applyBorder="1" applyAlignment="1" applyProtection="1">
      <alignment horizontal="center" vertical="top"/>
    </xf>
    <xf numFmtId="4" fontId="4" fillId="0" borderId="9" xfId="0" applyNumberFormat="1" applyFont="1" applyBorder="1" applyAlignment="1" applyProtection="1">
      <alignment horizontal="right" vertical="top"/>
    </xf>
    <xf numFmtId="4" fontId="5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164" fontId="5" fillId="0" borderId="21" xfId="0" applyNumberFormat="1" applyFont="1" applyBorder="1" applyAlignment="1" applyProtection="1">
      <alignment horizontal="left" vertical="top" wrapText="1"/>
    </xf>
    <xf numFmtId="49" fontId="5" fillId="0" borderId="22" xfId="0" applyNumberFormat="1" applyFont="1" applyBorder="1" applyAlignment="1" applyProtection="1">
      <alignment horizontal="center" vertical="top"/>
    </xf>
    <xf numFmtId="4" fontId="5" fillId="0" borderId="9" xfId="0" applyNumberFormat="1" applyFont="1" applyBorder="1" applyAlignment="1" applyProtection="1">
      <alignment horizontal="right" vertical="top"/>
    </xf>
    <xf numFmtId="49" fontId="5" fillId="0" borderId="21" xfId="0" applyNumberFormat="1" applyFont="1" applyBorder="1" applyAlignment="1" applyProtection="1">
      <alignment horizontal="left" vertical="top" wrapText="1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/>
    </xf>
    <xf numFmtId="165" fontId="5" fillId="0" borderId="17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workbookViewId="0">
      <selection activeCell="H18" sqref="H18"/>
    </sheetView>
  </sheetViews>
  <sheetFormatPr defaultRowHeight="12.75" customHeight="1" x14ac:dyDescent="0.2"/>
  <cols>
    <col min="1" max="1" width="87.85546875" customWidth="1"/>
    <col min="2" max="2" width="20.7109375" customWidth="1"/>
    <col min="3" max="3" width="17.140625" customWidth="1"/>
    <col min="4" max="4" width="15.5703125" customWidth="1"/>
    <col min="5" max="5" width="13.5703125" customWidth="1"/>
    <col min="6" max="6" width="10.7109375" bestFit="1" customWidth="1"/>
    <col min="7" max="7" width="15.42578125" bestFit="1" customWidth="1"/>
    <col min="8" max="8" width="11.7109375" bestFit="1" customWidth="1"/>
  </cols>
  <sheetData>
    <row r="1" spans="1:8" ht="20.25" customHeight="1" thickBot="1" x14ac:dyDescent="0.3">
      <c r="A1" s="2" t="s">
        <v>169</v>
      </c>
      <c r="B1" s="2"/>
      <c r="C1" s="2"/>
      <c r="D1" s="1"/>
      <c r="E1" s="2"/>
    </row>
    <row r="2" spans="1:8" ht="4.1500000000000004" customHeight="1" x14ac:dyDescent="0.2">
      <c r="A2" s="17" t="s">
        <v>2</v>
      </c>
      <c r="B2" s="14" t="s">
        <v>3</v>
      </c>
      <c r="C2" s="11" t="s">
        <v>4</v>
      </c>
      <c r="D2" s="11" t="s">
        <v>5</v>
      </c>
      <c r="E2" s="20" t="s">
        <v>82</v>
      </c>
    </row>
    <row r="3" spans="1:8" ht="3.6" customHeight="1" x14ac:dyDescent="0.2">
      <c r="A3" s="18"/>
      <c r="B3" s="15"/>
      <c r="C3" s="12"/>
      <c r="D3" s="12"/>
      <c r="E3" s="21"/>
    </row>
    <row r="4" spans="1:8" ht="3" customHeight="1" x14ac:dyDescent="0.2">
      <c r="A4" s="18"/>
      <c r="B4" s="15"/>
      <c r="C4" s="12"/>
      <c r="D4" s="12"/>
      <c r="E4" s="21"/>
    </row>
    <row r="5" spans="1:8" ht="3" customHeight="1" x14ac:dyDescent="0.2">
      <c r="A5" s="18"/>
      <c r="B5" s="15"/>
      <c r="C5" s="12"/>
      <c r="D5" s="12"/>
      <c r="E5" s="21"/>
    </row>
    <row r="6" spans="1:8" ht="3" customHeight="1" x14ac:dyDescent="0.2">
      <c r="A6" s="18"/>
      <c r="B6" s="15"/>
      <c r="C6" s="12"/>
      <c r="D6" s="12"/>
      <c r="E6" s="21"/>
    </row>
    <row r="7" spans="1:8" ht="3" customHeight="1" x14ac:dyDescent="0.2">
      <c r="A7" s="18"/>
      <c r="B7" s="15"/>
      <c r="C7" s="12"/>
      <c r="D7" s="12"/>
      <c r="E7" s="21"/>
    </row>
    <row r="8" spans="1:8" ht="23.45" customHeight="1" x14ac:dyDescent="0.2">
      <c r="A8" s="19"/>
      <c r="B8" s="16"/>
      <c r="C8" s="13"/>
      <c r="D8" s="13"/>
      <c r="E8" s="22"/>
    </row>
    <row r="9" spans="1:8" ht="12.6" customHeight="1" thickBot="1" x14ac:dyDescent="0.25">
      <c r="A9" s="3">
        <v>1</v>
      </c>
      <c r="B9" s="4">
        <v>3</v>
      </c>
      <c r="C9" s="5" t="s">
        <v>6</v>
      </c>
      <c r="D9" s="6" t="s">
        <v>7</v>
      </c>
      <c r="E9" s="7" t="s">
        <v>8</v>
      </c>
    </row>
    <row r="10" spans="1:8" x14ac:dyDescent="0.2">
      <c r="A10" s="23" t="s">
        <v>9</v>
      </c>
      <c r="B10" s="24" t="s">
        <v>10</v>
      </c>
      <c r="C10" s="25">
        <f>C12+C58</f>
        <v>1270917506.95</v>
      </c>
      <c r="D10" s="25">
        <f>D12+D58</f>
        <v>227395391.85999995</v>
      </c>
      <c r="E10" s="42">
        <f>D10/C10*100</f>
        <v>17.89222279309951</v>
      </c>
      <c r="G10" s="8"/>
    </row>
    <row r="11" spans="1:8" s="9" customFormat="1" x14ac:dyDescent="0.2">
      <c r="A11" s="26" t="s">
        <v>11</v>
      </c>
      <c r="B11" s="27"/>
      <c r="C11" s="28"/>
      <c r="D11" s="28"/>
      <c r="E11" s="42"/>
    </row>
    <row r="12" spans="1:8" s="9" customFormat="1" x14ac:dyDescent="0.2">
      <c r="A12" s="29" t="s">
        <v>12</v>
      </c>
      <c r="B12" s="30" t="s">
        <v>83</v>
      </c>
      <c r="C12" s="31">
        <f>C13+C21+C27+C31+C35+C36+C44+C48+C52+C56</f>
        <v>419190593.93000001</v>
      </c>
      <c r="D12" s="31">
        <f>D13+D21+D27+D31+D35+D36+D44+D48+D52</f>
        <v>91983344.269999996</v>
      </c>
      <c r="E12" s="42">
        <f t="shared" ref="E11:E74" si="0">D12/C12*100</f>
        <v>21.943084029542934</v>
      </c>
      <c r="G12" s="10"/>
    </row>
    <row r="13" spans="1:8" s="9" customFormat="1" x14ac:dyDescent="0.2">
      <c r="A13" s="29" t="s">
        <v>13</v>
      </c>
      <c r="B13" s="30" t="s">
        <v>84</v>
      </c>
      <c r="C13" s="31">
        <v>312348900</v>
      </c>
      <c r="D13" s="32">
        <v>57478740.509999998</v>
      </c>
      <c r="E13" s="42">
        <f t="shared" si="0"/>
        <v>18.402094744050643</v>
      </c>
    </row>
    <row r="14" spans="1:8" s="9" customFormat="1" x14ac:dyDescent="0.2">
      <c r="A14" s="29" t="s">
        <v>14</v>
      </c>
      <c r="B14" s="30" t="s">
        <v>85</v>
      </c>
      <c r="C14" s="31">
        <v>312348900</v>
      </c>
      <c r="D14" s="33">
        <v>57478740.509999998</v>
      </c>
      <c r="E14" s="42">
        <f t="shared" si="0"/>
        <v>18.402094744050643</v>
      </c>
      <c r="G14" s="10"/>
      <c r="H14" s="10"/>
    </row>
    <row r="15" spans="1:8" s="9" customFormat="1" ht="96" x14ac:dyDescent="0.2">
      <c r="A15" s="34" t="s">
        <v>15</v>
      </c>
      <c r="B15" s="35" t="s">
        <v>104</v>
      </c>
      <c r="C15" s="36">
        <v>310677300</v>
      </c>
      <c r="D15" s="36">
        <v>57190515.920000002</v>
      </c>
      <c r="E15" s="42">
        <f t="shared" si="0"/>
        <v>18.408334281262263</v>
      </c>
    </row>
    <row r="16" spans="1:8" s="9" customFormat="1" ht="60" x14ac:dyDescent="0.2">
      <c r="A16" s="34" t="s">
        <v>16</v>
      </c>
      <c r="B16" s="35" t="s">
        <v>105</v>
      </c>
      <c r="C16" s="36" t="s">
        <v>17</v>
      </c>
      <c r="D16" s="36">
        <v>96835.23</v>
      </c>
      <c r="E16" s="42"/>
    </row>
    <row r="17" spans="1:5" s="9" customFormat="1" ht="36" x14ac:dyDescent="0.2">
      <c r="A17" s="34" t="s">
        <v>18</v>
      </c>
      <c r="B17" s="35" t="s">
        <v>106</v>
      </c>
      <c r="C17" s="36">
        <v>1030000</v>
      </c>
      <c r="D17" s="36">
        <v>182900</v>
      </c>
      <c r="E17" s="42">
        <f t="shared" si="0"/>
        <v>17.757281553398059</v>
      </c>
    </row>
    <row r="18" spans="1:5" s="9" customFormat="1" ht="204" x14ac:dyDescent="0.2">
      <c r="A18" s="34" t="s">
        <v>19</v>
      </c>
      <c r="B18" s="35" t="s">
        <v>107</v>
      </c>
      <c r="C18" s="36">
        <v>641600</v>
      </c>
      <c r="D18" s="36">
        <v>13288.79</v>
      </c>
      <c r="E18" s="42">
        <f t="shared" si="0"/>
        <v>2.0711954488778059</v>
      </c>
    </row>
    <row r="19" spans="1:5" s="9" customFormat="1" ht="48" x14ac:dyDescent="0.2">
      <c r="A19" s="34" t="s">
        <v>20</v>
      </c>
      <c r="B19" s="35" t="s">
        <v>108</v>
      </c>
      <c r="C19" s="36" t="s">
        <v>17</v>
      </c>
      <c r="D19" s="36">
        <v>2</v>
      </c>
      <c r="E19" s="42"/>
    </row>
    <row r="20" spans="1:5" s="9" customFormat="1" ht="132" x14ac:dyDescent="0.2">
      <c r="A20" s="34" t="s">
        <v>21</v>
      </c>
      <c r="B20" s="35" t="s">
        <v>109</v>
      </c>
      <c r="C20" s="36" t="s">
        <v>17</v>
      </c>
      <c r="D20" s="36">
        <v>-4801.43</v>
      </c>
      <c r="E20" s="42"/>
    </row>
    <row r="21" spans="1:5" s="9" customFormat="1" ht="24" x14ac:dyDescent="0.2">
      <c r="A21" s="29" t="s">
        <v>22</v>
      </c>
      <c r="B21" s="30" t="s">
        <v>110</v>
      </c>
      <c r="C21" s="31">
        <v>12752000</v>
      </c>
      <c r="D21" s="33">
        <v>2793758.13</v>
      </c>
      <c r="E21" s="42">
        <f t="shared" si="0"/>
        <v>21.908391860100377</v>
      </c>
    </row>
    <row r="22" spans="1:5" s="9" customFormat="1" x14ac:dyDescent="0.2">
      <c r="A22" s="29" t="s">
        <v>23</v>
      </c>
      <c r="B22" s="30" t="s">
        <v>111</v>
      </c>
      <c r="C22" s="31">
        <v>12752000</v>
      </c>
      <c r="D22" s="33">
        <v>2793758.13</v>
      </c>
      <c r="E22" s="42">
        <f t="shared" si="0"/>
        <v>21.908391860100377</v>
      </c>
    </row>
    <row r="23" spans="1:5" s="9" customFormat="1" ht="36" x14ac:dyDescent="0.2">
      <c r="A23" s="37" t="s">
        <v>24</v>
      </c>
      <c r="B23" s="35" t="s">
        <v>86</v>
      </c>
      <c r="C23" s="36">
        <v>6673122</v>
      </c>
      <c r="D23" s="36">
        <v>1387437.8</v>
      </c>
      <c r="E23" s="42">
        <f t="shared" si="0"/>
        <v>20.791434653824702</v>
      </c>
    </row>
    <row r="24" spans="1:5" s="9" customFormat="1" ht="36" x14ac:dyDescent="0.2">
      <c r="A24" s="34" t="s">
        <v>25</v>
      </c>
      <c r="B24" s="35" t="s">
        <v>112</v>
      </c>
      <c r="C24" s="36">
        <v>33156</v>
      </c>
      <c r="D24" s="36">
        <v>6283.24</v>
      </c>
      <c r="E24" s="42">
        <f t="shared" si="0"/>
        <v>18.950536856074315</v>
      </c>
    </row>
    <row r="25" spans="1:5" s="9" customFormat="1" ht="36" x14ac:dyDescent="0.2">
      <c r="A25" s="37" t="s">
        <v>26</v>
      </c>
      <c r="B25" s="35" t="s">
        <v>113</v>
      </c>
      <c r="C25" s="36">
        <v>6453784</v>
      </c>
      <c r="D25" s="36">
        <v>1537036.87</v>
      </c>
      <c r="E25" s="42">
        <f t="shared" si="0"/>
        <v>23.816056905530154</v>
      </c>
    </row>
    <row r="26" spans="1:5" s="9" customFormat="1" ht="36" x14ac:dyDescent="0.2">
      <c r="A26" s="37" t="s">
        <v>27</v>
      </c>
      <c r="B26" s="35" t="s">
        <v>87</v>
      </c>
      <c r="C26" s="36">
        <v>-408062</v>
      </c>
      <c r="D26" s="36">
        <v>-136999.78</v>
      </c>
      <c r="E26" s="42">
        <f t="shared" si="0"/>
        <v>33.573275629683721</v>
      </c>
    </row>
    <row r="27" spans="1:5" s="9" customFormat="1" x14ac:dyDescent="0.2">
      <c r="A27" s="29" t="s">
        <v>28</v>
      </c>
      <c r="B27" s="30" t="s">
        <v>114</v>
      </c>
      <c r="C27" s="31">
        <v>46227900</v>
      </c>
      <c r="D27" s="33">
        <v>25114089.530000001</v>
      </c>
      <c r="E27" s="42">
        <f t="shared" si="0"/>
        <v>54.326693468662867</v>
      </c>
    </row>
    <row r="28" spans="1:5" s="9" customFormat="1" x14ac:dyDescent="0.2">
      <c r="A28" s="37" t="s">
        <v>29</v>
      </c>
      <c r="B28" s="35" t="s">
        <v>115</v>
      </c>
      <c r="C28" s="36">
        <v>11579200</v>
      </c>
      <c r="D28" s="32">
        <v>3391362.39</v>
      </c>
      <c r="E28" s="42">
        <f t="shared" si="0"/>
        <v>29.288399803095206</v>
      </c>
    </row>
    <row r="29" spans="1:5" s="9" customFormat="1" x14ac:dyDescent="0.2">
      <c r="A29" s="37" t="s">
        <v>30</v>
      </c>
      <c r="B29" s="35" t="s">
        <v>116</v>
      </c>
      <c r="C29" s="36">
        <v>34413100</v>
      </c>
      <c r="D29" s="32">
        <v>21882076.960000001</v>
      </c>
      <c r="E29" s="42">
        <f t="shared" si="0"/>
        <v>63.586474220572988</v>
      </c>
    </row>
    <row r="30" spans="1:5" s="9" customFormat="1" x14ac:dyDescent="0.2">
      <c r="A30" s="37" t="s">
        <v>117</v>
      </c>
      <c r="B30" s="35" t="s">
        <v>118</v>
      </c>
      <c r="C30" s="36">
        <v>235600</v>
      </c>
      <c r="D30" s="32">
        <v>-159349.82</v>
      </c>
      <c r="E30" s="42">
        <f t="shared" si="0"/>
        <v>-67.635747028862482</v>
      </c>
    </row>
    <row r="31" spans="1:5" s="9" customFormat="1" x14ac:dyDescent="0.2">
      <c r="A31" s="29" t="s">
        <v>31</v>
      </c>
      <c r="B31" s="30" t="s">
        <v>119</v>
      </c>
      <c r="C31" s="31">
        <v>22082700</v>
      </c>
      <c r="D31" s="33">
        <v>1973417.55</v>
      </c>
      <c r="E31" s="42">
        <f t="shared" si="0"/>
        <v>8.9364867067885729</v>
      </c>
    </row>
    <row r="32" spans="1:5" s="9" customFormat="1" x14ac:dyDescent="0.2">
      <c r="A32" s="37" t="s">
        <v>120</v>
      </c>
      <c r="B32" s="35" t="s">
        <v>121</v>
      </c>
      <c r="C32" s="36">
        <v>7693500</v>
      </c>
      <c r="D32" s="32">
        <v>253683.62</v>
      </c>
      <c r="E32" s="42">
        <f t="shared" si="0"/>
        <v>3.2973759667251579</v>
      </c>
    </row>
    <row r="33" spans="1:5" s="9" customFormat="1" x14ac:dyDescent="0.2">
      <c r="A33" s="37" t="s">
        <v>32</v>
      </c>
      <c r="B33" s="35" t="s">
        <v>102</v>
      </c>
      <c r="C33" s="36">
        <v>7278800</v>
      </c>
      <c r="D33" s="32">
        <v>1524453</v>
      </c>
      <c r="E33" s="42">
        <f t="shared" si="0"/>
        <v>20.943740726493377</v>
      </c>
    </row>
    <row r="34" spans="1:5" s="9" customFormat="1" x14ac:dyDescent="0.2">
      <c r="A34" s="37" t="s">
        <v>33</v>
      </c>
      <c r="B34" s="35" t="s">
        <v>122</v>
      </c>
      <c r="C34" s="36">
        <v>7110400</v>
      </c>
      <c r="D34" s="32">
        <v>195280.93</v>
      </c>
      <c r="E34" s="42">
        <f t="shared" si="0"/>
        <v>2.7464127193969397</v>
      </c>
    </row>
    <row r="35" spans="1:5" s="9" customFormat="1" x14ac:dyDescent="0.2">
      <c r="A35" s="29" t="s">
        <v>34</v>
      </c>
      <c r="B35" s="30" t="s">
        <v>101</v>
      </c>
      <c r="C35" s="31">
        <v>5519400</v>
      </c>
      <c r="D35" s="33">
        <v>1108222.8</v>
      </c>
      <c r="E35" s="42">
        <f t="shared" si="0"/>
        <v>20.078682465485379</v>
      </c>
    </row>
    <row r="36" spans="1:5" s="9" customFormat="1" ht="24" x14ac:dyDescent="0.2">
      <c r="A36" s="29" t="s">
        <v>35</v>
      </c>
      <c r="B36" s="30" t="s">
        <v>100</v>
      </c>
      <c r="C36" s="31">
        <v>12951200</v>
      </c>
      <c r="D36" s="33">
        <v>1889204.53</v>
      </c>
      <c r="E36" s="42">
        <f t="shared" si="0"/>
        <v>14.58710026870097</v>
      </c>
    </row>
    <row r="37" spans="1:5" s="9" customFormat="1" ht="24.75" customHeight="1" x14ac:dyDescent="0.2">
      <c r="A37" s="37" t="s">
        <v>36</v>
      </c>
      <c r="B37" s="35" t="s">
        <v>99</v>
      </c>
      <c r="C37" s="36">
        <v>7840000</v>
      </c>
      <c r="D37" s="32">
        <v>813886.14</v>
      </c>
      <c r="E37" s="42">
        <f t="shared" si="0"/>
        <v>10.381200765306122</v>
      </c>
    </row>
    <row r="38" spans="1:5" s="9" customFormat="1" ht="36" x14ac:dyDescent="0.2">
      <c r="A38" s="34" t="s">
        <v>37</v>
      </c>
      <c r="B38" s="35" t="s">
        <v>123</v>
      </c>
      <c r="C38" s="36">
        <v>160000</v>
      </c>
      <c r="D38" s="32">
        <v>13592.64</v>
      </c>
      <c r="E38" s="42">
        <f t="shared" si="0"/>
        <v>8.4954000000000001</v>
      </c>
    </row>
    <row r="39" spans="1:5" s="9" customFormat="1" ht="36" x14ac:dyDescent="0.2">
      <c r="A39" s="34" t="s">
        <v>38</v>
      </c>
      <c r="B39" s="35" t="s">
        <v>124</v>
      </c>
      <c r="C39" s="36">
        <v>2501600</v>
      </c>
      <c r="D39" s="32">
        <v>70101.56</v>
      </c>
      <c r="E39" s="42">
        <f t="shared" si="0"/>
        <v>2.8022689478733609</v>
      </c>
    </row>
    <row r="40" spans="1:5" s="9" customFormat="1" ht="24" x14ac:dyDescent="0.2">
      <c r="A40" s="37" t="s">
        <v>39</v>
      </c>
      <c r="B40" s="35" t="s">
        <v>125</v>
      </c>
      <c r="C40" s="36">
        <v>625000</v>
      </c>
      <c r="D40" s="32">
        <v>602167.66</v>
      </c>
      <c r="E40" s="42">
        <f t="shared" si="0"/>
        <v>96.346825600000003</v>
      </c>
    </row>
    <row r="41" spans="1:5" s="9" customFormat="1" ht="24" customHeight="1" x14ac:dyDescent="0.2">
      <c r="A41" s="37" t="s">
        <v>126</v>
      </c>
      <c r="B41" s="35" t="s">
        <v>127</v>
      </c>
      <c r="C41" s="36" t="s">
        <v>17</v>
      </c>
      <c r="D41" s="36">
        <v>16.86</v>
      </c>
      <c r="E41" s="42"/>
    </row>
    <row r="42" spans="1:5" s="9" customFormat="1" x14ac:dyDescent="0.2">
      <c r="A42" s="37" t="s">
        <v>128</v>
      </c>
      <c r="B42" s="35" t="s">
        <v>129</v>
      </c>
      <c r="C42" s="36">
        <v>22000</v>
      </c>
      <c r="D42" s="36" t="s">
        <v>17</v>
      </c>
      <c r="E42" s="42"/>
    </row>
    <row r="43" spans="1:5" s="9" customFormat="1" ht="36" x14ac:dyDescent="0.2">
      <c r="A43" s="34" t="s">
        <v>130</v>
      </c>
      <c r="B43" s="35" t="s">
        <v>131</v>
      </c>
      <c r="C43" s="36">
        <v>1802600</v>
      </c>
      <c r="D43" s="32">
        <v>389439.67</v>
      </c>
      <c r="E43" s="42">
        <f t="shared" si="0"/>
        <v>21.604330966381891</v>
      </c>
    </row>
    <row r="44" spans="1:5" s="9" customFormat="1" x14ac:dyDescent="0.2">
      <c r="A44" s="29" t="s">
        <v>40</v>
      </c>
      <c r="B44" s="30" t="s">
        <v>132</v>
      </c>
      <c r="C44" s="31">
        <v>1279693.93</v>
      </c>
      <c r="D44" s="33">
        <v>616890.47</v>
      </c>
      <c r="E44" s="42">
        <f t="shared" si="0"/>
        <v>48.206094874576763</v>
      </c>
    </row>
    <row r="45" spans="1:5" s="9" customFormat="1" x14ac:dyDescent="0.2">
      <c r="A45" s="37" t="s">
        <v>133</v>
      </c>
      <c r="B45" s="35" t="s">
        <v>134</v>
      </c>
      <c r="C45" s="36">
        <v>180300</v>
      </c>
      <c r="D45" s="36" t="s">
        <v>17</v>
      </c>
      <c r="E45" s="42"/>
    </row>
    <row r="46" spans="1:5" s="9" customFormat="1" x14ac:dyDescent="0.2">
      <c r="A46" s="37" t="s">
        <v>41</v>
      </c>
      <c r="B46" s="35" t="s">
        <v>135</v>
      </c>
      <c r="C46" s="36">
        <v>610400</v>
      </c>
      <c r="D46" s="32">
        <v>108761.38</v>
      </c>
      <c r="E46" s="42">
        <f t="shared" si="0"/>
        <v>17.818050458715597</v>
      </c>
    </row>
    <row r="47" spans="1:5" s="9" customFormat="1" x14ac:dyDescent="0.2">
      <c r="A47" s="37" t="s">
        <v>42</v>
      </c>
      <c r="B47" s="35" t="s">
        <v>136</v>
      </c>
      <c r="C47" s="36">
        <v>488993.93</v>
      </c>
      <c r="D47" s="32">
        <v>508129.09</v>
      </c>
      <c r="E47" s="42">
        <f t="shared" si="0"/>
        <v>103.91316922891048</v>
      </c>
    </row>
    <row r="48" spans="1:5" s="9" customFormat="1" x14ac:dyDescent="0.2">
      <c r="A48" s="29" t="s">
        <v>103</v>
      </c>
      <c r="B48" s="30" t="s">
        <v>137</v>
      </c>
      <c r="C48" s="31">
        <v>5343600</v>
      </c>
      <c r="D48" s="33">
        <v>941427.91</v>
      </c>
      <c r="E48" s="42">
        <f t="shared" si="0"/>
        <v>17.617858934051949</v>
      </c>
    </row>
    <row r="49" spans="1:5" s="9" customFormat="1" ht="36" x14ac:dyDescent="0.2">
      <c r="A49" s="34" t="s">
        <v>138</v>
      </c>
      <c r="B49" s="35" t="s">
        <v>139</v>
      </c>
      <c r="C49" s="36" t="s">
        <v>17</v>
      </c>
      <c r="D49" s="36">
        <v>0</v>
      </c>
      <c r="E49" s="42"/>
    </row>
    <row r="50" spans="1:5" s="9" customFormat="1" x14ac:dyDescent="0.2">
      <c r="A50" s="37" t="s">
        <v>140</v>
      </c>
      <c r="B50" s="35" t="s">
        <v>141</v>
      </c>
      <c r="C50" s="36">
        <v>5243600</v>
      </c>
      <c r="D50" s="32">
        <v>941427.91</v>
      </c>
      <c r="E50" s="42">
        <f t="shared" si="0"/>
        <v>17.953846784651766</v>
      </c>
    </row>
    <row r="51" spans="1:5" s="9" customFormat="1" x14ac:dyDescent="0.2">
      <c r="A51" s="37" t="s">
        <v>142</v>
      </c>
      <c r="B51" s="35" t="s">
        <v>143</v>
      </c>
      <c r="C51" s="36">
        <v>100000</v>
      </c>
      <c r="D51" s="36" t="s">
        <v>17</v>
      </c>
      <c r="E51" s="42"/>
    </row>
    <row r="52" spans="1:5" s="9" customFormat="1" x14ac:dyDescent="0.2">
      <c r="A52" s="29" t="s">
        <v>43</v>
      </c>
      <c r="B52" s="30" t="s">
        <v>144</v>
      </c>
      <c r="C52" s="31">
        <v>600000</v>
      </c>
      <c r="D52" s="33">
        <v>67592.84</v>
      </c>
      <c r="E52" s="42">
        <f t="shared" si="0"/>
        <v>11.265473333333333</v>
      </c>
    </row>
    <row r="53" spans="1:5" s="9" customFormat="1" ht="24" x14ac:dyDescent="0.2">
      <c r="A53" s="37" t="s">
        <v>145</v>
      </c>
      <c r="B53" s="35" t="s">
        <v>146</v>
      </c>
      <c r="C53" s="36">
        <v>555000</v>
      </c>
      <c r="D53" s="32">
        <v>66592.84</v>
      </c>
      <c r="E53" s="42">
        <f t="shared" si="0"/>
        <v>11.998709909909909</v>
      </c>
    </row>
    <row r="54" spans="1:5" s="9" customFormat="1" ht="24" x14ac:dyDescent="0.2">
      <c r="A54" s="37" t="s">
        <v>147</v>
      </c>
      <c r="B54" s="35" t="s">
        <v>148</v>
      </c>
      <c r="C54" s="36" t="s">
        <v>17</v>
      </c>
      <c r="D54" s="36">
        <v>1000</v>
      </c>
      <c r="E54" s="42"/>
    </row>
    <row r="55" spans="1:5" s="9" customFormat="1" ht="48" x14ac:dyDescent="0.2">
      <c r="A55" s="34" t="s">
        <v>149</v>
      </c>
      <c r="B55" s="35" t="s">
        <v>150</v>
      </c>
      <c r="C55" s="36">
        <v>45000</v>
      </c>
      <c r="D55" s="36" t="s">
        <v>17</v>
      </c>
      <c r="E55" s="42"/>
    </row>
    <row r="56" spans="1:5" s="9" customFormat="1" x14ac:dyDescent="0.2">
      <c r="A56" s="29" t="s">
        <v>44</v>
      </c>
      <c r="B56" s="30" t="s">
        <v>151</v>
      </c>
      <c r="C56" s="31">
        <v>85200</v>
      </c>
      <c r="D56" s="31" t="s">
        <v>17</v>
      </c>
      <c r="E56" s="42"/>
    </row>
    <row r="57" spans="1:5" s="9" customFormat="1" x14ac:dyDescent="0.2">
      <c r="A57" s="37" t="s">
        <v>152</v>
      </c>
      <c r="B57" s="35" t="s">
        <v>153</v>
      </c>
      <c r="C57" s="36">
        <v>85200</v>
      </c>
      <c r="D57" s="36" t="s">
        <v>17</v>
      </c>
      <c r="E57" s="42"/>
    </row>
    <row r="58" spans="1:5" s="9" customFormat="1" x14ac:dyDescent="0.2">
      <c r="A58" s="29" t="s">
        <v>45</v>
      </c>
      <c r="B58" s="30" t="s">
        <v>154</v>
      </c>
      <c r="C58" s="31">
        <f>C60+C62+C69+C77+C80</f>
        <v>851726913.01999998</v>
      </c>
      <c r="D58" s="31">
        <f>D60+D62+D69+D77+D80</f>
        <v>135412047.58999997</v>
      </c>
      <c r="E58" s="42">
        <f t="shared" si="0"/>
        <v>15.89852868566339</v>
      </c>
    </row>
    <row r="59" spans="1:5" s="9" customFormat="1" ht="15" customHeight="1" x14ac:dyDescent="0.2">
      <c r="A59" s="29" t="s">
        <v>46</v>
      </c>
      <c r="B59" s="30" t="s">
        <v>155</v>
      </c>
      <c r="C59" s="31">
        <f>C60+C62+C69+C77</f>
        <v>853993329.56999993</v>
      </c>
      <c r="D59" s="31">
        <f>D60+D62+D69+D77</f>
        <v>137678464.13999999</v>
      </c>
      <c r="E59" s="42">
        <f t="shared" si="0"/>
        <v>16.121725940098784</v>
      </c>
    </row>
    <row r="60" spans="1:5" s="9" customFormat="1" x14ac:dyDescent="0.2">
      <c r="A60" s="29" t="s">
        <v>47</v>
      </c>
      <c r="B60" s="30" t="s">
        <v>156</v>
      </c>
      <c r="C60" s="31">
        <v>239793400</v>
      </c>
      <c r="D60" s="32">
        <v>56950932.5</v>
      </c>
      <c r="E60" s="42">
        <f t="shared" si="0"/>
        <v>23.75</v>
      </c>
    </row>
    <row r="61" spans="1:5" s="9" customFormat="1" x14ac:dyDescent="0.2">
      <c r="A61" s="37" t="s">
        <v>48</v>
      </c>
      <c r="B61" s="35" t="s">
        <v>98</v>
      </c>
      <c r="C61" s="32">
        <v>239793400</v>
      </c>
      <c r="D61" s="32">
        <v>56950932.5</v>
      </c>
      <c r="E61" s="42">
        <f t="shared" si="0"/>
        <v>23.75</v>
      </c>
    </row>
    <row r="62" spans="1:5" s="9" customFormat="1" x14ac:dyDescent="0.2">
      <c r="A62" s="29" t="s">
        <v>49</v>
      </c>
      <c r="B62" s="30" t="s">
        <v>97</v>
      </c>
      <c r="C62" s="33">
        <v>271933236.58999997</v>
      </c>
      <c r="D62" s="33">
        <v>4065144.7</v>
      </c>
      <c r="E62" s="42">
        <f t="shared" si="0"/>
        <v>1.4949054227340046</v>
      </c>
    </row>
    <row r="63" spans="1:5" s="9" customFormat="1" x14ac:dyDescent="0.2">
      <c r="A63" s="37" t="s">
        <v>157</v>
      </c>
      <c r="B63" s="35" t="s">
        <v>158</v>
      </c>
      <c r="C63" s="36">
        <v>46772400</v>
      </c>
      <c r="D63" s="36" t="s">
        <v>17</v>
      </c>
      <c r="E63" s="42"/>
    </row>
    <row r="64" spans="1:5" s="9" customFormat="1" ht="24" x14ac:dyDescent="0.2">
      <c r="A64" s="37" t="s">
        <v>50</v>
      </c>
      <c r="B64" s="35" t="s">
        <v>159</v>
      </c>
      <c r="C64" s="36">
        <v>6808563.29</v>
      </c>
      <c r="D64" s="36">
        <v>2094890.4</v>
      </c>
      <c r="E64" s="42">
        <f t="shared" si="0"/>
        <v>30.768464810731018</v>
      </c>
    </row>
    <row r="65" spans="1:5" s="9" customFormat="1" x14ac:dyDescent="0.2">
      <c r="A65" s="37" t="s">
        <v>51</v>
      </c>
      <c r="B65" s="35" t="s">
        <v>160</v>
      </c>
      <c r="C65" s="36">
        <v>15000000</v>
      </c>
      <c r="D65" s="36" t="s">
        <v>17</v>
      </c>
      <c r="E65" s="42"/>
    </row>
    <row r="66" spans="1:5" s="9" customFormat="1" x14ac:dyDescent="0.2">
      <c r="A66" s="37" t="s">
        <v>52</v>
      </c>
      <c r="B66" s="35" t="s">
        <v>161</v>
      </c>
      <c r="C66" s="36">
        <v>178772.35</v>
      </c>
      <c r="D66" s="36">
        <v>136986.29999999999</v>
      </c>
      <c r="E66" s="42">
        <f t="shared" si="0"/>
        <v>76.626111364537067</v>
      </c>
    </row>
    <row r="67" spans="1:5" s="9" customFormat="1" x14ac:dyDescent="0.2">
      <c r="A67" s="37" t="s">
        <v>53</v>
      </c>
      <c r="B67" s="35" t="s">
        <v>96</v>
      </c>
      <c r="C67" s="36">
        <v>5319148.9400000004</v>
      </c>
      <c r="D67" s="36" t="s">
        <v>17</v>
      </c>
      <c r="E67" s="42"/>
    </row>
    <row r="68" spans="1:5" s="9" customFormat="1" x14ac:dyDescent="0.2">
      <c r="A68" s="37" t="s">
        <v>54</v>
      </c>
      <c r="B68" s="35" t="s">
        <v>95</v>
      </c>
      <c r="C68" s="36">
        <v>197854352.00999999</v>
      </c>
      <c r="D68" s="36">
        <v>1833268</v>
      </c>
      <c r="E68" s="42">
        <f t="shared" si="0"/>
        <v>0.92657451371468569</v>
      </c>
    </row>
    <row r="69" spans="1:5" s="9" customFormat="1" x14ac:dyDescent="0.2">
      <c r="A69" s="29" t="s">
        <v>55</v>
      </c>
      <c r="B69" s="30" t="s">
        <v>94</v>
      </c>
      <c r="C69" s="31">
        <v>335293960</v>
      </c>
      <c r="D69" s="33">
        <v>76369833.75</v>
      </c>
      <c r="E69" s="42">
        <f t="shared" si="0"/>
        <v>22.776978669702252</v>
      </c>
    </row>
    <row r="70" spans="1:5" s="9" customFormat="1" x14ac:dyDescent="0.2">
      <c r="A70" s="37" t="s">
        <v>56</v>
      </c>
      <c r="B70" s="35" t="s">
        <v>162</v>
      </c>
      <c r="C70" s="36">
        <v>286184660</v>
      </c>
      <c r="D70" s="32">
        <v>67918998.75</v>
      </c>
      <c r="E70" s="42">
        <f t="shared" si="0"/>
        <v>23.732578381384943</v>
      </c>
    </row>
    <row r="71" spans="1:5" s="9" customFormat="1" ht="36" x14ac:dyDescent="0.2">
      <c r="A71" s="37" t="s">
        <v>57</v>
      </c>
      <c r="B71" s="35" t="s">
        <v>163</v>
      </c>
      <c r="C71" s="36">
        <v>2581700</v>
      </c>
      <c r="D71" s="32">
        <v>645425</v>
      </c>
      <c r="E71" s="42">
        <f t="shared" si="0"/>
        <v>25</v>
      </c>
    </row>
    <row r="72" spans="1:5" s="9" customFormat="1" ht="23.25" customHeight="1" x14ac:dyDescent="0.2">
      <c r="A72" s="37" t="s">
        <v>58</v>
      </c>
      <c r="B72" s="35" t="s">
        <v>164</v>
      </c>
      <c r="C72" s="36">
        <v>15198060</v>
      </c>
      <c r="D72" s="36" t="s">
        <v>17</v>
      </c>
      <c r="E72" s="42"/>
    </row>
    <row r="73" spans="1:5" s="9" customFormat="1" ht="24" x14ac:dyDescent="0.2">
      <c r="A73" s="37" t="s">
        <v>59</v>
      </c>
      <c r="B73" s="35" t="s">
        <v>93</v>
      </c>
      <c r="C73" s="36">
        <v>1744700</v>
      </c>
      <c r="D73" s="36">
        <v>436200</v>
      </c>
      <c r="E73" s="42">
        <f t="shared" si="0"/>
        <v>25.001432911102196</v>
      </c>
    </row>
    <row r="74" spans="1:5" s="9" customFormat="1" ht="24" x14ac:dyDescent="0.2">
      <c r="A74" s="37" t="s">
        <v>60</v>
      </c>
      <c r="B74" s="35" t="s">
        <v>92</v>
      </c>
      <c r="C74" s="36">
        <v>66200</v>
      </c>
      <c r="D74" s="36">
        <v>49500</v>
      </c>
      <c r="E74" s="42">
        <f t="shared" si="0"/>
        <v>74.773413897280975</v>
      </c>
    </row>
    <row r="75" spans="1:5" s="9" customFormat="1" ht="48" x14ac:dyDescent="0.2">
      <c r="A75" s="34" t="s">
        <v>61</v>
      </c>
      <c r="B75" s="35" t="s">
        <v>91</v>
      </c>
      <c r="C75" s="36">
        <v>18905040</v>
      </c>
      <c r="D75" s="36">
        <v>4726260</v>
      </c>
      <c r="E75" s="42">
        <f t="shared" ref="E75:E81" si="1">D75/C75*100</f>
        <v>25</v>
      </c>
    </row>
    <row r="76" spans="1:5" s="9" customFormat="1" x14ac:dyDescent="0.2">
      <c r="A76" s="37" t="s">
        <v>62</v>
      </c>
      <c r="B76" s="35" t="s">
        <v>90</v>
      </c>
      <c r="C76" s="36">
        <v>10613600</v>
      </c>
      <c r="D76" s="32">
        <v>2593450</v>
      </c>
      <c r="E76" s="42">
        <f t="shared" si="1"/>
        <v>24.435158664355168</v>
      </c>
    </row>
    <row r="77" spans="1:5" s="9" customFormat="1" x14ac:dyDescent="0.2">
      <c r="A77" s="29" t="s">
        <v>63</v>
      </c>
      <c r="B77" s="30" t="s">
        <v>165</v>
      </c>
      <c r="C77" s="31">
        <v>6972732.9800000004</v>
      </c>
      <c r="D77" s="31">
        <v>292553.19</v>
      </c>
      <c r="E77" s="42">
        <f t="shared" si="1"/>
        <v>4.1956746492248431</v>
      </c>
    </row>
    <row r="78" spans="1:5" s="9" customFormat="1" ht="36" x14ac:dyDescent="0.2">
      <c r="A78" s="37" t="s">
        <v>64</v>
      </c>
      <c r="B78" s="35" t="s">
        <v>89</v>
      </c>
      <c r="C78" s="36">
        <v>1309732.98</v>
      </c>
      <c r="D78" s="36">
        <v>292553.19</v>
      </c>
      <c r="E78" s="42">
        <f t="shared" si="1"/>
        <v>22.336857547864454</v>
      </c>
    </row>
    <row r="79" spans="1:5" x14ac:dyDescent="0.2">
      <c r="A79" s="38" t="s">
        <v>65</v>
      </c>
      <c r="B79" s="39" t="s">
        <v>88</v>
      </c>
      <c r="C79" s="32">
        <v>5663000</v>
      </c>
      <c r="D79" s="32" t="s">
        <v>17</v>
      </c>
      <c r="E79" s="42"/>
    </row>
    <row r="80" spans="1:5" ht="24" x14ac:dyDescent="0.2">
      <c r="A80" s="40" t="s">
        <v>66</v>
      </c>
      <c r="B80" s="41" t="s">
        <v>166</v>
      </c>
      <c r="C80" s="33">
        <v>-2266416.5499999998</v>
      </c>
      <c r="D80" s="33">
        <v>-2266416.5499999998</v>
      </c>
      <c r="E80" s="42">
        <f t="shared" si="1"/>
        <v>100</v>
      </c>
    </row>
    <row r="81" spans="1:5" ht="24" x14ac:dyDescent="0.2">
      <c r="A81" s="38" t="s">
        <v>167</v>
      </c>
      <c r="B81" s="39" t="s">
        <v>168</v>
      </c>
      <c r="C81" s="32">
        <v>-2266416.5499999998</v>
      </c>
      <c r="D81" s="32">
        <v>-2266416.5499999998</v>
      </c>
      <c r="E81" s="42">
        <f t="shared" si="1"/>
        <v>100</v>
      </c>
    </row>
  </sheetData>
  <mergeCells count="5">
    <mergeCell ref="C2:C8"/>
    <mergeCell ref="B2:B8"/>
    <mergeCell ref="A2:A8"/>
    <mergeCell ref="E2:E8"/>
    <mergeCell ref="D2:D8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67</v>
      </c>
      <c r="B1" t="s">
        <v>7</v>
      </c>
    </row>
    <row r="2" spans="1:2" x14ac:dyDescent="0.2">
      <c r="A2" t="s">
        <v>68</v>
      </c>
      <c r="B2" t="s">
        <v>69</v>
      </c>
    </row>
    <row r="3" spans="1:2" x14ac:dyDescent="0.2">
      <c r="A3" t="s">
        <v>70</v>
      </c>
      <c r="B3" t="s">
        <v>71</v>
      </c>
    </row>
    <row r="4" spans="1:2" x14ac:dyDescent="0.2">
      <c r="A4" t="s">
        <v>72</v>
      </c>
      <c r="B4" t="s">
        <v>73</v>
      </c>
    </row>
    <row r="5" spans="1:2" x14ac:dyDescent="0.2">
      <c r="A5" t="s">
        <v>74</v>
      </c>
      <c r="B5" t="s">
        <v>75</v>
      </c>
    </row>
    <row r="6" spans="1:2" x14ac:dyDescent="0.2">
      <c r="A6" t="s">
        <v>76</v>
      </c>
      <c r="B6" t="s">
        <v>0</v>
      </c>
    </row>
    <row r="7" spans="1:2" x14ac:dyDescent="0.2">
      <c r="A7" t="s">
        <v>77</v>
      </c>
      <c r="B7" t="s">
        <v>0</v>
      </c>
    </row>
    <row r="8" spans="1:2" x14ac:dyDescent="0.2">
      <c r="A8" t="s">
        <v>78</v>
      </c>
      <c r="B8" t="s">
        <v>79</v>
      </c>
    </row>
    <row r="9" spans="1:2" x14ac:dyDescent="0.2">
      <c r="A9" t="s">
        <v>80</v>
      </c>
      <c r="B9" t="s">
        <v>1</v>
      </c>
    </row>
    <row r="10" spans="1:2" x14ac:dyDescent="0.2">
      <c r="A10" t="s">
        <v>81</v>
      </c>
      <c r="B10" t="s">
        <v>75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Доходы</vt:lpstr>
      <vt:lpstr>_params</vt:lpstr>
      <vt:lpstr>Доходы!APPT</vt:lpstr>
      <vt:lpstr>Доходы!FIO</vt:lpstr>
      <vt:lpstr>Доходы!RBEGIN_1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Бойцов А.А.</dc:creator>
  <dc:description>POI HSSF rep:2.56.0.518</dc:description>
  <cp:lastModifiedBy>Бойцов А.А.</cp:lastModifiedBy>
  <dcterms:created xsi:type="dcterms:W3CDTF">2026-03-04T09:49:55Z</dcterms:created>
  <dcterms:modified xsi:type="dcterms:W3CDTF">2026-04-07T13:49:32Z</dcterms:modified>
</cp:coreProperties>
</file>